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90" activeTab="6"/>
  </bookViews>
  <sheets>
    <sheet name="表1-平衡" sheetId="13" r:id="rId1"/>
    <sheet name="表2-2023年收入执行" sheetId="1" r:id="rId2"/>
    <sheet name="表3-2023年支出执行" sheetId="2" r:id="rId3"/>
    <sheet name="表4-2023年结余执行" sheetId="3" r:id="rId4"/>
    <sheet name="表5-2024年收入预算" sheetId="4" r:id="rId5"/>
    <sheet name="表6-2024年支出预算" sheetId="5" r:id="rId6"/>
    <sheet name="表7-2024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'表2-2023年收入执行'!$A$1:$D$35</definedName>
    <definedName name="_xlnm.Print_Area" localSheetId="2">'表3-2023年支出执行'!$A$1:$D$20</definedName>
    <definedName name="_xlnm.Print_Area" localSheetId="3">'表4-2023年结余执行'!$A$1:$D$11</definedName>
    <definedName name="_xlnm.Print_Area" localSheetId="4">'表5-2024年收入预算'!$A$1:$D$35</definedName>
    <definedName name="_xlnm.Print_Area" localSheetId="5">'表6-2024年支出预算'!$A$1:$D$20</definedName>
    <definedName name="_xlnm.Print_Area" localSheetId="6">'表7-2024年结余预算'!$A$1:$D$11</definedName>
    <definedName name="_xlnm.Print_Titles" localSheetId="0">'表1-平衡'!$1:$4</definedName>
  </definedNames>
  <calcPr calcId="144525" concurrentCalc="0"/>
</workbook>
</file>

<file path=xl/sharedStrings.xml><?xml version="1.0" encoding="utf-8"?>
<sst xmlns="http://schemas.openxmlformats.org/spreadsheetml/2006/main" count="81">
  <si>
    <t>表一：2023年塔什库尔干县社会保险基金预算执行情况和2024年塔什库尔干县社会保险基金预算安排平衡表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</si>
  <si>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</si>
  <si>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</si>
  <si>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</si>
  <si>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</si>
  <si>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</si>
  <si>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2023年执行数</t>
  </si>
  <si>
    <t>2024年预算数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</si>
  <si>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</si>
  <si>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</si>
  <si>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</si>
  <si>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</si>
  <si>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</si>
  <si>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</si>
  <si>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</si>
  <si>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</si>
  <si>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</si>
  <si>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</si>
  <si>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</si>
  <si>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</si>
  <si>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</si>
  <si>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</si>
  <si>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</si>
  <si>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</si>
  <si>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</si>
  <si>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</si>
  <si>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</si>
  <si>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</si>
  <si>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</si>
  <si>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</si>
  <si>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</si>
  <si>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</si>
  <si>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</si>
  <si>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表二：2023年塔什库尔干县社会保险基金预算收入执行情况表</t>
  </si>
  <si>
    <t>项  目</t>
  </si>
  <si>
    <t>2023年预算调整数</t>
  </si>
  <si>
    <t>2023年预计执行数</t>
  </si>
  <si>
    <t>2023年预计执行数为预算数的%</t>
  </si>
  <si>
    <t>全县社会保险基金收入合计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</si>
  <si>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</si>
  <si>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</si>
  <si>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</si>
  <si>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</si>
  <si>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</si>
  <si>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</si>
  <si>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</si>
  <si>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</si>
  <si>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</si>
  <si>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表三：2023年塔什库尔干县社会保险基金预算支出执行情况表</t>
  </si>
  <si>
    <t>项　目</t>
  </si>
  <si>
    <t>全县社会保险基金支出合计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</si>
  <si>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</si>
  <si>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</si>
  <si>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</si>
  <si>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</si>
  <si>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</si>
  <si>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</si>
  <si>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</si>
  <si>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</si>
  <si>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</si>
  <si>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</si>
  <si>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</si>
  <si>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</si>
  <si>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表四：2023年塔什库尔干县社会保险基金预算结余情况表</t>
  </si>
  <si>
    <t>2023年年末累计结余预算调整数</t>
  </si>
  <si>
    <t>2023年年末累计结余预计执行数</t>
  </si>
  <si>
    <t>2023年执行数为预算数的%</t>
  </si>
  <si>
    <t>全县社会保险基金年末累计结余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</si>
  <si>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</si>
  <si>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</si>
  <si>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</si>
  <si>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</si>
  <si>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</si>
  <si>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</si>
  <si>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</si>
  <si>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表五：2024年塔什库尔干县社会保险基金预算收入安排表</t>
  </si>
  <si>
    <t>预算数为上年预计执行数的%</t>
  </si>
  <si>
    <t>表六：2024年塔什库尔干县社会保险基金预算支出安排表</t>
  </si>
  <si>
    <t>表七：2024年塔什库尔干县社会保险基金预算结余安排表</t>
  </si>
  <si>
    <t>2024年年末累计结余预算数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</si>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</sst>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%"/>
    <numFmt numFmtId="178" formatCode="#,##0_ ;[Red]\-#,##0\ "/>
    <numFmt numFmtId="179" formatCode="#,##0.00_ ;[Red]\-#,##0.00\ "/>
  </numFmts>
  <fonts count="35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8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8" fontId="9" fillId="0" borderId="1" xfId="5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6" fillId="0" borderId="0" xfId="44" applyFill="1">
      <alignment vertical="center"/>
    </xf>
    <xf numFmtId="0" fontId="10" fillId="0" borderId="0" xfId="44" applyNumberFormat="1" applyFont="1" applyFill="1" applyAlignment="1" applyProtection="1">
      <alignment horizontal="center" vertical="center"/>
    </xf>
    <xf numFmtId="0" fontId="0" fillId="0" borderId="0" xfId="44" applyNumberFormat="1" applyFont="1" applyFill="1" applyBorder="1" applyAlignment="1" applyProtection="1">
      <alignment horizontal="right" vertical="center"/>
    </xf>
    <xf numFmtId="0" fontId="0" fillId="0" borderId="0" xfId="44" applyNumberFormat="1" applyFont="1" applyFill="1" applyBorder="1" applyAlignment="1" applyProtection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176" fontId="11" fillId="0" borderId="2" xfId="44" applyNumberFormat="1" applyFont="1" applyBorder="1" applyAlignment="1" applyProtection="1">
      <alignment horizontal="center" vertical="center" wrapText="1"/>
      <protection locked="0"/>
    </xf>
    <xf numFmtId="176" fontId="11" fillId="0" borderId="3" xfId="44" applyNumberFormat="1" applyFont="1" applyBorder="1" applyAlignment="1" applyProtection="1">
      <alignment horizontal="center" vertical="center" wrapText="1"/>
      <protection locked="0"/>
    </xf>
    <xf numFmtId="176" fontId="11" fillId="0" borderId="4" xfId="44" applyNumberFormat="1" applyFont="1" applyBorder="1" applyAlignment="1" applyProtection="1">
      <alignment horizontal="center" vertical="center" wrapText="1"/>
      <protection locked="0"/>
    </xf>
    <xf numFmtId="176" fontId="11" fillId="0" borderId="1" xfId="44" applyNumberFormat="1" applyFont="1" applyBorder="1" applyAlignment="1" applyProtection="1">
      <alignment horizontal="center" vertical="center" wrapText="1"/>
      <protection locked="0"/>
    </xf>
    <xf numFmtId="0" fontId="11" fillId="0" borderId="1" xfId="44" applyNumberFormat="1" applyFont="1" applyFill="1" applyBorder="1" applyAlignment="1" applyProtection="1">
      <alignment horizontal="center"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44" applyNumberFormat="1" applyFont="1" applyFill="1" applyBorder="1" applyAlignment="1" applyProtection="1">
      <alignment vertical="center"/>
    </xf>
    <xf numFmtId="178" fontId="9" fillId="0" borderId="0" xfId="44" applyNumberFormat="1" applyFont="1" applyFill="1">
      <alignment vertical="center"/>
    </xf>
    <xf numFmtId="178" fontId="13" fillId="0" borderId="1" xfId="50" applyNumberFormat="1" applyFont="1" applyFill="1" applyBorder="1" applyAlignment="1" applyProtection="1">
      <alignment vertical="center"/>
    </xf>
    <xf numFmtId="0" fontId="11" fillId="0" borderId="1" xfId="44" applyFont="1" applyFill="1" applyBorder="1" applyAlignment="1">
      <alignment horizontal="center" vertical="center"/>
    </xf>
    <xf numFmtId="178" fontId="14" fillId="0" borderId="1" xfId="50" applyNumberFormat="1" applyFont="1" applyFill="1" applyBorder="1" applyAlignment="1">
      <alignment vertical="center"/>
    </xf>
    <xf numFmtId="0" fontId="11" fillId="0" borderId="1" xfId="44" applyNumberFormat="1" applyFont="1" applyFill="1" applyBorder="1" applyAlignment="1">
      <alignment horizontal="center" vertical="center"/>
    </xf>
    <xf numFmtId="0" fontId="6" fillId="0" borderId="0" xfId="44" applyFont="1" applyFill="1">
      <alignment vertical="center"/>
    </xf>
    <xf numFmtId="0" fontId="0" fillId="0" borderId="0" xfId="44" applyFont="1" applyFill="1">
      <alignment vertical="center"/>
    </xf>
    <xf numFmtId="178" fontId="0" fillId="0" borderId="0" xfId="44" applyNumberFormat="1" applyFont="1" applyFill="1">
      <alignment vertical="center"/>
    </xf>
    <xf numFmtId="179" fontId="0" fillId="0" borderId="0" xfId="44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4.111.87\Users\&#35874;&#28071;\Documents\LC_Recved_Files\u62557\[00311312]&#22612;&#20160;&#24211;&#23572;&#24178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9"/>
  <sheetViews>
    <sheetView showGridLines="0" showZeros="0" zoomScale="85" zoomScaleNormal="85" workbookViewId="0">
      <selection activeCell="G20" sqref="G20"/>
    </sheetView>
  </sheetViews>
  <sheetFormatPr defaultColWidth="10.2857142857143" defaultRowHeight="14.25" outlineLevelCol="7"/>
  <cols>
    <col min="1" max="1" width="11.7142857142857" style="34" customWidth="1"/>
    <col min="2" max="2" width="52.5714285714286" style="34" customWidth="1"/>
    <col min="3" max="4" width="19.447619047619" style="34" customWidth="1"/>
    <col min="5" max="5" width="11.7142857142857" style="34" customWidth="1"/>
    <col min="6" max="6" width="52.7142857142857" style="34" customWidth="1"/>
    <col min="7" max="7" width="18.1142857142857" style="34" customWidth="1"/>
    <col min="8" max="8" width="19.447619047619" style="34" customWidth="1"/>
    <col min="9" max="16384" width="10.2857142857143" style="34"/>
  </cols>
  <sheetData>
    <row r="1" ht="41.45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15" customHeight="1" spans="2:8">
      <c r="B2" s="36"/>
      <c r="C2" s="36"/>
      <c r="D2" s="36"/>
      <c r="E2" s="36"/>
      <c r="F2" s="36"/>
      <c r="G2" s="36"/>
      <c r="H2" s="37" t="s">
        <v>1</v>
      </c>
    </row>
    <row r="3" ht="30.6" customHeight="1" spans="1:8">
      <c r="A3" s="38" t="s">
        <v>2</v>
      </c>
      <c r="B3" s="39"/>
      <c r="C3" s="39"/>
      <c r="D3" s="40"/>
      <c r="E3" s="41" t="s">
        <v>3</v>
      </c>
      <c r="F3" s="42"/>
      <c r="G3" s="42"/>
      <c r="H3" s="43"/>
    </row>
    <row r="4" ht="30.6" customHeight="1" spans="1:8">
      <c r="A4" s="44" t="s">
        <v>4</v>
      </c>
      <c r="B4" s="45" t="s">
        <v>5</v>
      </c>
      <c r="C4" s="44" t="s">
        <v>6</v>
      </c>
      <c r="D4" s="44" t="s">
        <v>7</v>
      </c>
      <c r="E4" s="44" t="s">
        <v>4</v>
      </c>
      <c r="F4" s="45" t="s">
        <v>5</v>
      </c>
      <c r="G4" s="44" t="s">
        <v>6</v>
      </c>
      <c r="H4" s="44" t="s">
        <v>7</v>
      </c>
    </row>
    <row r="5" ht="30.2" customHeight="1" spans="1:8">
      <c r="A5" s="46">
        <v>10201</v>
      </c>
      <c r="B5" s="47" t="s">
        <v>8</v>
      </c>
      <c r="C5" s="32"/>
      <c r="D5" s="32"/>
      <c r="E5" s="46">
        <v>20901</v>
      </c>
      <c r="F5" s="47" t="s">
        <v>9</v>
      </c>
      <c r="G5" s="32"/>
      <c r="H5" s="32"/>
    </row>
    <row r="6" ht="30.2" customHeight="1" spans="1:8">
      <c r="A6" s="46">
        <v>10202</v>
      </c>
      <c r="B6" s="47" t="s">
        <v>10</v>
      </c>
      <c r="C6" s="32"/>
      <c r="D6" s="32"/>
      <c r="E6" s="46">
        <v>20902</v>
      </c>
      <c r="F6" s="47" t="s">
        <v>11</v>
      </c>
      <c r="G6" s="32"/>
      <c r="H6" s="32"/>
    </row>
    <row r="7" ht="30.2" customHeight="1" spans="1:8">
      <c r="A7" s="46">
        <v>10203</v>
      </c>
      <c r="B7" s="47" t="s">
        <v>12</v>
      </c>
      <c r="C7" s="32">
        <f>[1]职工基本医疗收支预算表!$B$14</f>
        <v>0</v>
      </c>
      <c r="D7" s="32">
        <f>[1]预算总表!$F$5</f>
        <v>0</v>
      </c>
      <c r="E7" s="46">
        <v>20903</v>
      </c>
      <c r="F7" s="47" t="s">
        <v>13</v>
      </c>
      <c r="G7" s="32">
        <f>[1]职工基本医疗收支预算表!$B$29</f>
        <v>0</v>
      </c>
      <c r="H7" s="32">
        <f>[1]预算总表!$F$14</f>
        <v>0</v>
      </c>
    </row>
    <row r="8" ht="30.2" customHeight="1" spans="1:8">
      <c r="A8" s="46">
        <v>10204</v>
      </c>
      <c r="B8" s="47" t="s">
        <v>14</v>
      </c>
      <c r="C8" s="32"/>
      <c r="D8" s="32"/>
      <c r="E8" s="46">
        <v>20904</v>
      </c>
      <c r="F8" s="47" t="s">
        <v>15</v>
      </c>
      <c r="G8" s="32"/>
      <c r="H8" s="32"/>
    </row>
    <row r="9" ht="30.2" customHeight="1" spans="1:8">
      <c r="A9" s="46">
        <v>10210</v>
      </c>
      <c r="B9" s="47" t="s">
        <v>16</v>
      </c>
      <c r="C9" s="32">
        <v>1986</v>
      </c>
      <c r="D9" s="32">
        <v>2020</v>
      </c>
      <c r="E9" s="46">
        <v>20910</v>
      </c>
      <c r="F9" s="47" t="s">
        <v>17</v>
      </c>
      <c r="G9" s="32">
        <v>716</v>
      </c>
      <c r="H9" s="32">
        <v>743</v>
      </c>
    </row>
    <row r="10" ht="30.2" customHeight="1" spans="1:8">
      <c r="A10" s="46">
        <v>10211</v>
      </c>
      <c r="B10" s="47" t="s">
        <v>18</v>
      </c>
      <c r="C10" s="32"/>
      <c r="D10" s="32">
        <v>0</v>
      </c>
      <c r="E10" s="46">
        <v>20911</v>
      </c>
      <c r="F10" s="47" t="s">
        <v>19</v>
      </c>
      <c r="G10" s="32"/>
      <c r="H10" s="32"/>
    </row>
    <row r="11" ht="30.2" customHeight="1" spans="1:8">
      <c r="A11" s="46">
        <v>10212</v>
      </c>
      <c r="B11" s="47" t="s">
        <v>20</v>
      </c>
      <c r="C11" s="32">
        <f>[1]城乡居民基本医疗收支预算表!$B$13</f>
        <v>0</v>
      </c>
      <c r="D11" s="32">
        <f>[1]预算总表!$G$5</f>
        <v>0</v>
      </c>
      <c r="E11" s="46">
        <v>20912</v>
      </c>
      <c r="F11" s="47" t="s">
        <v>21</v>
      </c>
      <c r="G11" s="32">
        <f>[1]城乡居民基本医疗收支预算表!$E$13</f>
        <v>0</v>
      </c>
      <c r="H11" s="32">
        <f>[1]预算总表!$G$14</f>
        <v>0</v>
      </c>
    </row>
    <row r="12" ht="30.2" customHeight="1" spans="1:8">
      <c r="A12" s="46"/>
      <c r="B12" s="47"/>
      <c r="C12" s="32"/>
      <c r="D12" s="32"/>
      <c r="E12" s="46"/>
      <c r="F12" s="47"/>
      <c r="G12" s="32"/>
      <c r="H12" s="32"/>
    </row>
    <row r="13" ht="30.2" customHeight="1" spans="1:8">
      <c r="A13" s="46">
        <v>102</v>
      </c>
      <c r="B13" s="45" t="s">
        <v>22</v>
      </c>
      <c r="C13" s="32">
        <f>SUM(C5:C11)</f>
        <v>1986</v>
      </c>
      <c r="D13" s="32">
        <f t="shared" ref="C13:H13" si="0">SUM(D5:D11)</f>
        <v>2020</v>
      </c>
      <c r="E13" s="46">
        <v>209</v>
      </c>
      <c r="F13" s="45" t="s">
        <v>23</v>
      </c>
      <c r="G13" s="32">
        <f t="shared" si="0"/>
        <v>716</v>
      </c>
      <c r="H13" s="32">
        <f t="shared" si="0"/>
        <v>743</v>
      </c>
    </row>
    <row r="14" ht="30.2" customHeight="1" spans="1:8">
      <c r="A14" s="46">
        <v>11008</v>
      </c>
      <c r="B14" s="47" t="s">
        <v>24</v>
      </c>
      <c r="C14" s="32">
        <v>5352</v>
      </c>
      <c r="D14" s="32">
        <v>6610</v>
      </c>
      <c r="E14" s="46">
        <v>23009</v>
      </c>
      <c r="F14" s="47" t="s">
        <v>25</v>
      </c>
      <c r="G14" s="48"/>
      <c r="H14" s="49"/>
    </row>
    <row r="15" ht="30.2" customHeight="1" spans="1:8">
      <c r="A15" s="46">
        <v>11017</v>
      </c>
      <c r="B15" s="47" t="s">
        <v>26</v>
      </c>
      <c r="C15" s="32"/>
      <c r="D15" s="32"/>
      <c r="E15" s="46">
        <v>23018</v>
      </c>
      <c r="F15" s="47" t="s">
        <v>27</v>
      </c>
      <c r="G15" s="32">
        <f>[1]城乡居民基本养老收支预算表!$E$16+[1]机关事业单位基本养老收支预算表!$E$14+[1]职工基本医疗收支预算表!$B$30+[1]城乡居民基本医疗收支预算表!$E$14</f>
        <v>0</v>
      </c>
      <c r="H15" s="32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46"/>
      <c r="B16" s="47" t="s">
        <v>28</v>
      </c>
      <c r="C16" s="32"/>
      <c r="D16" s="32"/>
      <c r="E16" s="46"/>
      <c r="F16" s="47"/>
      <c r="G16" s="32"/>
      <c r="H16" s="32"/>
    </row>
    <row r="17" ht="30.2" customHeight="1" spans="1:8">
      <c r="A17" s="46">
        <v>11018</v>
      </c>
      <c r="B17" s="47" t="s">
        <v>29</v>
      </c>
      <c r="C17" s="32">
        <f>[1]城乡居民基本养老收支预算表!$B$17+[1]机关事业单位基本养老收支预算表!$B$15+[1]职工基本医疗收支预算表!$B$16+[1]城乡居民基本医疗收支预算表!$B$15</f>
        <v>0</v>
      </c>
      <c r="D17" s="32">
        <f>[1]城乡居民基本养老收支预算表!$C$17+[1]机关事业单位基本养老收支预算表!$C$15+[1]职工基本医疗收支预算表!$E$16+[1]城乡居民基本医疗收支预算表!$C$15</f>
        <v>0</v>
      </c>
      <c r="E17" s="46">
        <v>23019</v>
      </c>
      <c r="F17" s="47" t="s">
        <v>30</v>
      </c>
      <c r="G17" s="32">
        <f>[1]城乡居民基本养老收支预算表!$E$17+[1]机关事业单位基本养老收支预算表!$E$15+[1]职工基本医疗收支预算表!$B$31+[1]城乡居民基本医疗收支预算表!$E$15</f>
        <v>0</v>
      </c>
      <c r="H17" s="32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46"/>
      <c r="B18" s="47"/>
      <c r="C18" s="32"/>
      <c r="D18" s="32"/>
      <c r="E18" s="46"/>
      <c r="F18" s="47" t="s">
        <v>31</v>
      </c>
      <c r="G18" s="32"/>
      <c r="H18" s="32"/>
    </row>
    <row r="19" ht="30.2" customHeight="1" spans="1:8">
      <c r="A19" s="46"/>
      <c r="B19" s="47"/>
      <c r="C19" s="32"/>
      <c r="D19" s="32"/>
      <c r="E19" s="46"/>
      <c r="F19" s="47"/>
      <c r="G19" s="32"/>
      <c r="H19" s="32"/>
    </row>
    <row r="20" ht="30.2" customHeight="1" spans="1:8">
      <c r="A20" s="46"/>
      <c r="B20" s="50" t="s">
        <v>32</v>
      </c>
      <c r="C20" s="51">
        <f>SUM(C13:C15,C17)</f>
        <v>7338</v>
      </c>
      <c r="D20" s="51">
        <f>SUM(D13:D15,D17)</f>
        <v>8630</v>
      </c>
      <c r="E20" s="46"/>
      <c r="F20" s="52" t="s">
        <v>32</v>
      </c>
      <c r="G20" s="51">
        <f>SUM(G13:G17)</f>
        <v>716</v>
      </c>
      <c r="H20" s="51">
        <f>SUM(H13:H17)</f>
        <v>743</v>
      </c>
    </row>
    <row r="21" ht="26.1" customHeight="1" spans="1:8">
      <c r="A21" s="53"/>
      <c r="B21" s="54"/>
      <c r="C21" s="54"/>
      <c r="D21" s="54"/>
      <c r="E21" s="54"/>
      <c r="F21" s="54"/>
      <c r="G21" s="54"/>
      <c r="H21" s="54"/>
    </row>
    <row r="22" spans="2:8">
      <c r="B22" s="54"/>
      <c r="C22" s="54"/>
      <c r="D22" s="54"/>
      <c r="E22" s="54"/>
      <c r="F22" s="54"/>
      <c r="G22" s="55"/>
      <c r="H22" s="54"/>
    </row>
    <row r="23" spans="2:8">
      <c r="B23" s="54"/>
      <c r="C23" s="54"/>
      <c r="D23" s="54"/>
      <c r="E23" s="54"/>
      <c r="F23" s="54"/>
      <c r="G23" s="55"/>
      <c r="H23" s="54"/>
    </row>
    <row r="24" spans="2:8">
      <c r="B24" s="54"/>
      <c r="C24" s="54"/>
      <c r="D24" s="54"/>
      <c r="E24" s="54"/>
      <c r="F24" s="54"/>
      <c r="G24" s="54"/>
      <c r="H24" s="56"/>
    </row>
    <row r="25" spans="2:8">
      <c r="B25" s="54"/>
      <c r="C25" s="54"/>
      <c r="D25" s="54"/>
      <c r="E25" s="54"/>
      <c r="F25" s="54"/>
      <c r="G25" s="54"/>
      <c r="H25" s="54"/>
    </row>
    <row r="26" spans="2:8">
      <c r="B26" s="54"/>
      <c r="C26" s="54"/>
      <c r="D26" s="54"/>
      <c r="E26" s="54"/>
      <c r="F26" s="54"/>
      <c r="G26" s="54"/>
      <c r="H26" s="54"/>
    </row>
    <row r="27" spans="2:8">
      <c r="B27" s="54"/>
      <c r="C27" s="54"/>
      <c r="D27" s="54"/>
      <c r="E27" s="54"/>
      <c r="F27" s="54"/>
      <c r="G27" s="54"/>
      <c r="H27" s="54"/>
    </row>
    <row r="28" spans="2:8">
      <c r="B28" s="54"/>
      <c r="C28" s="54"/>
      <c r="D28" s="54"/>
      <c r="E28" s="54"/>
      <c r="F28" s="54"/>
      <c r="G28" s="54"/>
      <c r="H28" s="54"/>
    </row>
    <row r="29" spans="2:8">
      <c r="B29" s="54"/>
      <c r="C29" s="54"/>
      <c r="D29" s="54"/>
      <c r="E29" s="54"/>
      <c r="F29" s="54"/>
      <c r="G29" s="54"/>
      <c r="H29" s="54"/>
    </row>
    <row r="30" spans="2:8">
      <c r="B30" s="54"/>
      <c r="C30" s="54"/>
      <c r="D30" s="54"/>
      <c r="E30" s="54"/>
      <c r="F30" s="54"/>
      <c r="G30" s="54"/>
      <c r="H30" s="54"/>
    </row>
    <row r="31" spans="2:8">
      <c r="B31" s="54"/>
      <c r="C31" s="54"/>
      <c r="D31" s="54"/>
      <c r="E31" s="54"/>
      <c r="F31" s="54"/>
      <c r="G31" s="54"/>
      <c r="H31" s="54"/>
    </row>
    <row r="32" spans="2:8">
      <c r="B32" s="54"/>
      <c r="C32" s="54"/>
      <c r="D32" s="54"/>
      <c r="E32" s="54"/>
      <c r="F32" s="54"/>
      <c r="G32" s="54"/>
      <c r="H32" s="54"/>
    </row>
    <row r="33" spans="2:8">
      <c r="B33" s="54"/>
      <c r="C33" s="54"/>
      <c r="D33" s="54"/>
      <c r="E33" s="54"/>
      <c r="F33" s="54"/>
      <c r="G33" s="54"/>
      <c r="H33" s="54"/>
    </row>
    <row r="34" spans="2:8">
      <c r="B34" s="54"/>
      <c r="C34" s="54"/>
      <c r="D34" s="54"/>
      <c r="E34" s="54"/>
      <c r="F34" s="54"/>
      <c r="G34" s="54"/>
      <c r="H34" s="54"/>
    </row>
    <row r="35" spans="2:8">
      <c r="B35" s="54"/>
      <c r="C35" s="54"/>
      <c r="D35" s="54"/>
      <c r="E35" s="54"/>
      <c r="F35" s="54"/>
      <c r="G35" s="54"/>
      <c r="H35" s="54"/>
    </row>
    <row r="36" spans="2:8">
      <c r="B36" s="54"/>
      <c r="C36" s="54"/>
      <c r="D36" s="54"/>
      <c r="E36" s="54"/>
      <c r="F36" s="54"/>
      <c r="G36" s="54"/>
      <c r="H36" s="54"/>
    </row>
    <row r="37" spans="2:8">
      <c r="B37" s="54"/>
      <c r="C37" s="54"/>
      <c r="D37" s="54"/>
      <c r="E37" s="54"/>
      <c r="F37" s="54"/>
      <c r="G37" s="54"/>
      <c r="H37" s="54"/>
    </row>
    <row r="38" spans="2:8">
      <c r="B38" s="54"/>
      <c r="C38" s="54"/>
      <c r="D38" s="54"/>
      <c r="E38" s="54"/>
      <c r="F38" s="54"/>
      <c r="G38" s="54"/>
      <c r="H38" s="54"/>
    </row>
    <row r="39" spans="2:8">
      <c r="B39" s="54"/>
      <c r="C39" s="54"/>
      <c r="D39" s="54"/>
      <c r="E39" s="54"/>
      <c r="F39" s="54"/>
      <c r="G39" s="54"/>
      <c r="H39" s="54"/>
    </row>
    <row r="40" spans="2:8">
      <c r="B40" s="54"/>
      <c r="C40" s="54"/>
      <c r="D40" s="54"/>
      <c r="E40" s="54"/>
      <c r="F40" s="54"/>
      <c r="G40" s="54"/>
      <c r="H40" s="54"/>
    </row>
    <row r="41" spans="2:8">
      <c r="B41" s="54"/>
      <c r="C41" s="54"/>
      <c r="D41" s="54"/>
      <c r="E41" s="54"/>
      <c r="F41" s="54"/>
      <c r="G41" s="54"/>
      <c r="H41" s="54"/>
    </row>
    <row r="42" spans="2:8">
      <c r="B42" s="54"/>
      <c r="C42" s="54"/>
      <c r="D42" s="54"/>
      <c r="E42" s="54"/>
      <c r="F42" s="54"/>
      <c r="G42" s="54"/>
      <c r="H42" s="54"/>
    </row>
    <row r="43" spans="2:8">
      <c r="B43" s="54"/>
      <c r="C43" s="54"/>
      <c r="D43" s="54"/>
      <c r="E43" s="54"/>
      <c r="F43" s="54"/>
      <c r="G43" s="54"/>
      <c r="H43" s="54"/>
    </row>
    <row r="44" spans="2:8">
      <c r="B44" s="54"/>
      <c r="C44" s="54"/>
      <c r="D44" s="54"/>
      <c r="E44" s="54"/>
      <c r="F44" s="54"/>
      <c r="G44" s="54"/>
      <c r="H44" s="54"/>
    </row>
    <row r="45" spans="2:8">
      <c r="B45" s="54"/>
      <c r="C45" s="54"/>
      <c r="D45" s="54"/>
      <c r="E45" s="54"/>
      <c r="F45" s="54"/>
      <c r="G45" s="54"/>
      <c r="H45" s="54"/>
    </row>
    <row r="46" spans="2:8">
      <c r="B46" s="54"/>
      <c r="C46" s="54"/>
      <c r="D46" s="54"/>
      <c r="E46" s="54"/>
      <c r="F46" s="54"/>
      <c r="G46" s="54"/>
      <c r="H46" s="54"/>
    </row>
    <row r="47" spans="2:8">
      <c r="B47" s="54"/>
      <c r="C47" s="54"/>
      <c r="D47" s="54"/>
      <c r="E47" s="54"/>
      <c r="F47" s="54"/>
      <c r="G47" s="54"/>
      <c r="H47" s="54"/>
    </row>
    <row r="48" spans="2:8">
      <c r="B48" s="54"/>
      <c r="C48" s="54"/>
      <c r="D48" s="54"/>
      <c r="E48" s="54"/>
      <c r="F48" s="54"/>
      <c r="G48" s="54"/>
      <c r="H48" s="54"/>
    </row>
    <row r="49" spans="2:8">
      <c r="B49" s="54"/>
      <c r="C49" s="54"/>
      <c r="D49" s="54"/>
      <c r="E49" s="54"/>
      <c r="F49" s="54"/>
      <c r="G49" s="54"/>
      <c r="H49" s="54"/>
    </row>
    <row r="50" spans="2:8">
      <c r="B50" s="54"/>
      <c r="C50" s="54"/>
      <c r="D50" s="54"/>
      <c r="E50" s="54"/>
      <c r="F50" s="54"/>
      <c r="G50" s="54"/>
      <c r="H50" s="54"/>
    </row>
    <row r="51" spans="2:8">
      <c r="B51" s="54"/>
      <c r="C51" s="54"/>
      <c r="D51" s="54"/>
      <c r="E51" s="54"/>
      <c r="F51" s="54"/>
      <c r="G51" s="54"/>
      <c r="H51" s="54"/>
    </row>
    <row r="52" spans="2:8">
      <c r="B52" s="54"/>
      <c r="C52" s="54"/>
      <c r="D52" s="54"/>
      <c r="E52" s="54"/>
      <c r="F52" s="54"/>
      <c r="G52" s="54"/>
      <c r="H52" s="54"/>
    </row>
    <row r="53" spans="2:8">
      <c r="B53" s="54"/>
      <c r="C53" s="54"/>
      <c r="D53" s="54"/>
      <c r="E53" s="54"/>
      <c r="F53" s="54"/>
      <c r="G53" s="54"/>
      <c r="H53" s="54"/>
    </row>
    <row r="54" spans="2:8">
      <c r="B54" s="54"/>
      <c r="C54" s="54"/>
      <c r="D54" s="54"/>
      <c r="E54" s="54"/>
      <c r="F54" s="54"/>
      <c r="G54" s="54"/>
      <c r="H54" s="54"/>
    </row>
    <row r="55" spans="2:8">
      <c r="B55" s="54"/>
      <c r="C55" s="54"/>
      <c r="D55" s="54"/>
      <c r="E55" s="54"/>
      <c r="F55" s="54"/>
      <c r="G55" s="54"/>
      <c r="H55" s="54"/>
    </row>
    <row r="56" spans="2:8">
      <c r="B56" s="54"/>
      <c r="C56" s="54"/>
      <c r="D56" s="54"/>
      <c r="E56" s="54"/>
      <c r="F56" s="54"/>
      <c r="G56" s="54"/>
      <c r="H56" s="54"/>
    </row>
    <row r="57" spans="2:8">
      <c r="B57" s="54"/>
      <c r="C57" s="54"/>
      <c r="D57" s="54"/>
      <c r="E57" s="54"/>
      <c r="F57" s="54"/>
      <c r="G57" s="54"/>
      <c r="H57" s="54"/>
    </row>
    <row r="58" spans="2:8">
      <c r="B58" s="54"/>
      <c r="C58" s="54"/>
      <c r="D58" s="54"/>
      <c r="E58" s="54"/>
      <c r="F58" s="54"/>
      <c r="G58" s="54"/>
      <c r="H58" s="54"/>
    </row>
    <row r="59" spans="2:8">
      <c r="B59" s="54"/>
      <c r="C59" s="54"/>
      <c r="D59" s="54"/>
      <c r="E59" s="54"/>
      <c r="F59" s="54"/>
      <c r="G59" s="54"/>
      <c r="H59" s="54"/>
    </row>
    <row r="60" spans="2:2">
      <c r="B60" s="54"/>
    </row>
    <row r="61" spans="2:2">
      <c r="B61" s="54"/>
    </row>
    <row r="62" spans="2:2">
      <c r="B62" s="54"/>
    </row>
    <row r="63" spans="2:2">
      <c r="B63" s="54"/>
    </row>
    <row r="64" spans="2:2">
      <c r="B64" s="54"/>
    </row>
    <row r="65" spans="2:2">
      <c r="B65" s="54"/>
    </row>
    <row r="66" spans="2:2">
      <c r="B66" s="54"/>
    </row>
    <row r="67" spans="2:2">
      <c r="B67" s="54"/>
    </row>
    <row r="68" spans="2:2">
      <c r="B68" s="54"/>
    </row>
    <row r="69" spans="2:2">
      <c r="B69" s="54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76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6"/>
  <sheetViews>
    <sheetView showGridLines="0" showZeros="0" workbookViewId="0">
      <selection activeCell="C4" sqref="C4:C7"/>
    </sheetView>
  </sheetViews>
  <sheetFormatPr defaultColWidth="9.14285714285714" defaultRowHeight="14.25" customHeight="1"/>
  <cols>
    <col min="1" max="1" width="43.5714285714286" style="1" customWidth="1"/>
    <col min="2" max="3" width="22.5714285714286" style="1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6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7" t="s">
        <v>38</v>
      </c>
      <c r="B4" s="7">
        <v>1917</v>
      </c>
      <c r="C4" s="7">
        <v>1986</v>
      </c>
      <c r="D4" s="18">
        <f>C4/B4</f>
        <v>1.03599374021909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7">
        <v>1150</v>
      </c>
      <c r="C5" s="7">
        <v>1145</v>
      </c>
      <c r="D5" s="18">
        <f t="shared" ref="D5:D7" si="0">C5/B5</f>
        <v>0.995652173913044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7">
        <v>10</v>
      </c>
      <c r="C6" s="7">
        <v>36</v>
      </c>
      <c r="D6" s="18">
        <f t="shared" si="0"/>
        <v>3.6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7">
        <v>704</v>
      </c>
      <c r="C7" s="7">
        <v>759</v>
      </c>
      <c r="D7" s="18">
        <f t="shared" si="0"/>
        <v>1.078125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12"/>
      <c r="C8" s="32"/>
      <c r="D8" s="21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12"/>
      <c r="C9" s="12"/>
      <c r="D9" s="21">
        <f t="shared" ref="D9:D35" si="1"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12"/>
      <c r="C10" s="12"/>
      <c r="D10" s="21">
        <f t="shared" si="1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12"/>
      <c r="C11" s="12"/>
      <c r="D11" s="21">
        <f t="shared" si="1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12"/>
      <c r="C12" s="12"/>
      <c r="D12" s="2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12"/>
      <c r="C13" s="12"/>
      <c r="D13" s="2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12"/>
      <c r="C14" s="12"/>
      <c r="D14" s="2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12"/>
      <c r="C15" s="12"/>
      <c r="D15" s="2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10">
        <v>1917</v>
      </c>
      <c r="C16" s="10">
        <v>1986</v>
      </c>
      <c r="D16" s="20">
        <f t="shared" ref="D16:D19" si="2">C16/B16</f>
        <v>1.03599374021909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10">
        <v>1150</v>
      </c>
      <c r="C17" s="10">
        <v>1145</v>
      </c>
      <c r="D17" s="20">
        <f t="shared" si="2"/>
        <v>0.995652173913044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10">
        <v>10</v>
      </c>
      <c r="C18" s="10">
        <v>36</v>
      </c>
      <c r="D18" s="20">
        <f t="shared" si="2"/>
        <v>3.6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10">
        <v>704</v>
      </c>
      <c r="C19" s="10">
        <v>759</v>
      </c>
      <c r="D19" s="20">
        <f t="shared" si="2"/>
        <v>1.078125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2"/>
      <c r="C20" s="12">
        <f>'表5-2024年收入预算'!B20</f>
        <v>0</v>
      </c>
      <c r="D20" s="21">
        <f t="shared" si="1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2"/>
      <c r="C21" s="12">
        <f>'表5-2024年收入预算'!B21</f>
        <v>0</v>
      </c>
      <c r="D21" s="21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2"/>
      <c r="C22" s="12">
        <f>'表5-2024年收入预算'!B22</f>
        <v>0</v>
      </c>
      <c r="D22" s="21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2"/>
      <c r="C23" s="12">
        <f>'表5-2024年收入预算'!B23</f>
        <v>0</v>
      </c>
      <c r="D23" s="21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2"/>
      <c r="C24" s="12">
        <f>'表5-2024年收入预算'!B24</f>
        <v>0</v>
      </c>
      <c r="D24" s="21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    <c r="C25" s="12">
        <f>'表5-2024年收入预算'!B25</f>
        <v>0</v>
      </c>
      <c r="D25" s="21">
        <f t="shared" si="1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2"/>
      <c r="C26" s="12">
        <f>'表5-2024年收入预算'!B26</f>
        <v>0</v>
      </c>
      <c r="D26" s="21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2"/>
      <c r="C27" s="12">
        <f>'表5-2024年收入预算'!B27</f>
        <v>0</v>
      </c>
      <c r="D27" s="21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2"/>
      <c r="C28" s="32"/>
      <c r="D28" s="21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2"/>
      <c r="C29" s="12"/>
      <c r="D29" s="21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2"/>
      <c r="C30" s="12"/>
      <c r="D30" s="21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2"/>
      <c r="C31" s="12"/>
      <c r="D31" s="21">
        <f t="shared" si="1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2"/>
      <c r="C32" s="32"/>
      <c r="D32" s="21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2"/>
      <c r="C33" s="12"/>
      <c r="D33" s="21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2"/>
      <c r="C34" s="12"/>
      <c r="D34" s="21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2"/>
      <c r="C35" s="12"/>
      <c r="D35" s="21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0"/>
      <c r="B36" s="33"/>
      <c r="C36" s="33"/>
      <c r="D36" s="3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38"/>
  <sheetViews>
    <sheetView showGridLines="0" showZeros="0" workbookViewId="0">
      <selection activeCell="B10" sqref="B10:D12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2"/>
      <c r="F1" s="22"/>
      <c r="G1" s="2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31" t="s">
        <v>1</v>
      </c>
      <c r="B2" s="31"/>
      <c r="C2" s="31"/>
      <c r="D2" s="31"/>
      <c r="E2" s="22"/>
      <c r="F2" s="22"/>
      <c r="G2" s="2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2"/>
      <c r="F3" s="22"/>
      <c r="G3" s="2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7" t="s">
        <v>50</v>
      </c>
      <c r="B4" s="7">
        <v>701</v>
      </c>
      <c r="C4" s="7">
        <v>716</v>
      </c>
      <c r="D4" s="18">
        <f>C4/B4</f>
        <v>1.02139800285307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7" t="s">
        <v>51</v>
      </c>
      <c r="B5" s="7">
        <v>699</v>
      </c>
      <c r="C5" s="7">
        <v>708</v>
      </c>
      <c r="D5" s="18">
        <f>C5/B5</f>
        <v>1.01287553648069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0"/>
      <c r="C6" s="10"/>
      <c r="D6" s="20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0"/>
      <c r="C7" s="10"/>
      <c r="D7" s="20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0"/>
      <c r="C8" s="10"/>
      <c r="D8" s="2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0"/>
      <c r="C9" s="10"/>
      <c r="D9" s="2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7">
        <v>701</v>
      </c>
      <c r="C10" s="7">
        <v>716</v>
      </c>
      <c r="D10" s="18">
        <f>C10/B10</f>
        <v>1.02139800285307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7">
        <v>699</v>
      </c>
      <c r="C11" s="7">
        <v>708</v>
      </c>
      <c r="D11" s="18">
        <f>C11/B11</f>
        <v>1.01287553648069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0"/>
      <c r="C12" s="10"/>
      <c r="D12" s="20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2"/>
      <c r="C13" s="12"/>
      <c r="D13" s="21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2"/>
      <c r="C14" s="12"/>
      <c r="D14" s="21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2"/>
      <c r="C15" s="12"/>
      <c r="D15" s="21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2"/>
      <c r="C16" s="12"/>
      <c r="D16" s="21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2"/>
      <c r="C17" s="12"/>
      <c r="D17" s="21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2"/>
      <c r="C18" s="12"/>
      <c r="D18" s="21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2"/>
      <c r="C19" s="12"/>
      <c r="D19" s="21">
        <f t="shared" si="0"/>
        <v>0</v>
      </c>
      <c r="E19" s="22"/>
      <c r="F19" s="22"/>
      <c r="G19" s="22"/>
      <c r="H19" s="2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2"/>
      <c r="C20" s="12"/>
      <c r="D20" s="21">
        <f t="shared" si="0"/>
        <v>0</v>
      </c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3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3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3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3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3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3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3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3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3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3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3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3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2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2"/>
      <c r="C35" s="23"/>
      <c r="D35" s="2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2"/>
      <c r="C36" s="23"/>
      <c r="D36" s="2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2"/>
      <c r="C37" s="23"/>
      <c r="D37" s="2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2"/>
      <c r="C38" s="23"/>
      <c r="D38" s="2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IU41"/>
  <sheetViews>
    <sheetView showGridLines="0" showZeros="0" workbookViewId="0">
      <selection activeCell="C8" sqref="C8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ht="38.85" customHeight="1" spans="1:255">
      <c r="A4" s="6" t="s">
        <v>67</v>
      </c>
      <c r="B4" s="28">
        <f>B5+B6+B7+B8+B9+B10+B11</f>
        <v>6580</v>
      </c>
      <c r="C4" s="28">
        <f>C5+C6+C7+C8+C9+C10+C11</f>
        <v>6622</v>
      </c>
      <c r="D4" s="29">
        <f t="shared" ref="D4:D7" si="0">C4/B4</f>
        <v>1.0063829787234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2"/>
      <c r="C5" s="12"/>
      <c r="D5" s="21">
        <f t="shared" ref="D5:D11" si="1"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2"/>
      <c r="C6" s="12"/>
      <c r="D6" s="1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2">
        <v>6580</v>
      </c>
      <c r="C7" s="12">
        <v>6622</v>
      </c>
      <c r="D7" s="13">
        <f t="shared" si="0"/>
        <v>1.0063829787234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2"/>
      <c r="C8" s="12"/>
      <c r="D8" s="21">
        <f t="shared" si="1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2"/>
      <c r="C9" s="12"/>
      <c r="D9" s="21">
        <f t="shared" si="1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2"/>
      <c r="C10" s="12"/>
      <c r="D10" s="21">
        <f t="shared" si="1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2"/>
      <c r="C11" s="12"/>
      <c r="D11" s="21">
        <f t="shared" si="1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0"/>
      <c r="B12" s="30"/>
      <c r="C12" s="30"/>
      <c r="D12" s="3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49"/>
  <sheetViews>
    <sheetView showGridLines="0" showZeros="0" workbookViewId="0">
      <selection activeCell="B4" sqref="B4:D20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3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7" t="s">
        <v>38</v>
      </c>
      <c r="B4" s="7">
        <v>1986</v>
      </c>
      <c r="C4" s="7">
        <v>2020</v>
      </c>
      <c r="D4" s="18">
        <f>IFERROR(C4/B4,0)</f>
        <v>1.0171198388721</v>
      </c>
      <c r="E4" s="4"/>
      <c r="F4" s="4"/>
      <c r="G4" s="4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7" t="s">
        <v>39</v>
      </c>
      <c r="B5" s="7">
        <v>1145</v>
      </c>
      <c r="C5" s="7">
        <v>1142</v>
      </c>
      <c r="D5" s="18">
        <f t="shared" ref="D5:D35" si="0">IFERROR(C5/B5,0)</f>
        <v>0.997379912663755</v>
      </c>
      <c r="E5" s="4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7" t="s">
        <v>40</v>
      </c>
      <c r="B6" s="7">
        <v>36</v>
      </c>
      <c r="C6" s="7">
        <v>35</v>
      </c>
      <c r="D6" s="18">
        <f t="shared" si="0"/>
        <v>0.972222222222222</v>
      </c>
      <c r="E6" s="4"/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7" t="s">
        <v>41</v>
      </c>
      <c r="B7" s="7">
        <v>759</v>
      </c>
      <c r="C7" s="7">
        <v>780</v>
      </c>
      <c r="D7" s="18">
        <f t="shared" si="0"/>
        <v>1.02766798418972</v>
      </c>
      <c r="E7" s="4"/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10"/>
      <c r="D8" s="20">
        <f t="shared" si="0"/>
        <v>0</v>
      </c>
      <c r="E8" s="4"/>
      <c r="F8" s="4"/>
      <c r="G8" s="4"/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10"/>
      <c r="D9" s="20">
        <f t="shared" si="0"/>
        <v>0</v>
      </c>
      <c r="E9" s="4"/>
      <c r="F9" s="4"/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10"/>
      <c r="D10" s="20">
        <f t="shared" si="0"/>
        <v>0</v>
      </c>
      <c r="E10" s="4"/>
      <c r="F10" s="4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10"/>
      <c r="D11" s="20">
        <f t="shared" si="0"/>
        <v>0</v>
      </c>
      <c r="E11" s="4"/>
      <c r="F11" s="4"/>
      <c r="G11" s="4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/>
      <c r="C12" s="10">
        <v>0</v>
      </c>
      <c r="D12" s="20">
        <f t="shared" si="0"/>
        <v>0</v>
      </c>
      <c r="E12" s="4"/>
      <c r="F12" s="4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/>
      <c r="C13" s="10">
        <v>0</v>
      </c>
      <c r="D13" s="20">
        <f t="shared" si="0"/>
        <v>0</v>
      </c>
      <c r="E13" s="4"/>
      <c r="F13" s="4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/>
      <c r="C14" s="10">
        <v>0</v>
      </c>
      <c r="D14" s="20">
        <f t="shared" si="0"/>
        <v>0</v>
      </c>
      <c r="E14" s="4"/>
      <c r="F14" s="4"/>
      <c r="G14" s="4"/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10">
        <v>0</v>
      </c>
      <c r="D15" s="20">
        <f t="shared" si="0"/>
        <v>0</v>
      </c>
      <c r="E15" s="4"/>
      <c r="F15" s="4"/>
      <c r="G15" s="4"/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1986</v>
      </c>
      <c r="C16" s="10">
        <v>2020</v>
      </c>
      <c r="D16" s="20">
        <f t="shared" si="0"/>
        <v>1.0171198388721</v>
      </c>
      <c r="E16" s="4"/>
      <c r="F16" s="4"/>
      <c r="G16" s="4"/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0">
        <v>1145</v>
      </c>
      <c r="C17" s="10">
        <v>1142</v>
      </c>
      <c r="D17" s="20">
        <f t="shared" si="0"/>
        <v>0.997379912663755</v>
      </c>
      <c r="E17" s="4"/>
      <c r="F17" s="4"/>
      <c r="G17" s="4"/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0">
        <v>36</v>
      </c>
      <c r="C18" s="10">
        <v>35</v>
      </c>
      <c r="D18" s="20">
        <f t="shared" si="0"/>
        <v>0.972222222222222</v>
      </c>
      <c r="E18" s="4"/>
      <c r="F18" s="4"/>
      <c r="G18" s="4"/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0">
        <v>759</v>
      </c>
      <c r="C19" s="10">
        <v>780</v>
      </c>
      <c r="D19" s="20">
        <f t="shared" si="0"/>
        <v>1.02766798418972</v>
      </c>
      <c r="E19" s="4"/>
      <c r="F19" s="4"/>
      <c r="G19" s="4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0">
        <f>[1]职工基本医疗收支预算表!$B$17</f>
        <v>0</v>
      </c>
      <c r="C20" s="10">
        <f>[1]预算总表!$F$5</f>
        <v>0</v>
      </c>
      <c r="D20" s="20">
        <f t="shared" si="0"/>
        <v>0</v>
      </c>
      <c r="E20" s="4"/>
      <c r="F20" s="4"/>
      <c r="G20" s="4"/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2">
        <f>[1]职工基本医疗收支预算表!$B$6</f>
        <v>0</v>
      </c>
      <c r="C21" s="12">
        <f>[1]预算总表!$F$6</f>
        <v>0</v>
      </c>
      <c r="D21" s="21">
        <f t="shared" si="0"/>
        <v>0</v>
      </c>
      <c r="E21" s="4"/>
      <c r="F21" s="4"/>
      <c r="G21" s="4"/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2">
        <f>[1]职工基本医疗收支预算表!$B$10</f>
        <v>0</v>
      </c>
      <c r="C22" s="12">
        <f>[1]预算总表!$F$8</f>
        <v>0</v>
      </c>
      <c r="D22" s="21">
        <f t="shared" si="0"/>
        <v>0</v>
      </c>
      <c r="E22" s="4"/>
      <c r="F22" s="4"/>
      <c r="G22" s="4"/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2">
        <f>[1]职工基本医疗收支预算表!$B$9</f>
        <v>0</v>
      </c>
      <c r="C23" s="12">
        <f>[1]预算总表!$F$7</f>
        <v>0</v>
      </c>
      <c r="D23" s="21">
        <f t="shared" si="0"/>
        <v>0</v>
      </c>
      <c r="E23" s="4"/>
      <c r="F23" s="4"/>
      <c r="G23" s="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2">
        <f>[1]城乡居民基本医疗收支预算表!$B$16</f>
        <v>0</v>
      </c>
      <c r="C24" s="12">
        <f>[1]预算总表!$G$5</f>
        <v>0</v>
      </c>
      <c r="D24" s="21">
        <f t="shared" si="0"/>
        <v>0</v>
      </c>
      <c r="E24" s="4"/>
      <c r="F24" s="4"/>
      <c r="G24" s="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2">
        <f>[1]城乡居民基本医疗收支预算表!$B$5</f>
        <v>0</v>
      </c>
      <c r="C25" s="12">
        <f>[1]预算总表!$G$6</f>
        <v>0</v>
      </c>
      <c r="D25" s="21">
        <f t="shared" si="0"/>
        <v>0</v>
      </c>
      <c r="E25" s="4"/>
      <c r="F25" s="4"/>
      <c r="G25" s="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2">
        <f>[1]城乡居民基本医疗收支预算表!$B$11</f>
        <v>0</v>
      </c>
      <c r="C26" s="12">
        <f>[1]预算总表!$G$8</f>
        <v>0</v>
      </c>
      <c r="D26" s="21">
        <f t="shared" si="0"/>
        <v>0</v>
      </c>
      <c r="E26" s="4"/>
      <c r="F26" s="4"/>
      <c r="G26" s="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2">
        <f>[1]城乡居民基本医疗收支预算表!$B$9</f>
        <v>0</v>
      </c>
      <c r="C27" s="12">
        <f>[1]预算总表!$G$7</f>
        <v>0</v>
      </c>
      <c r="D27" s="21">
        <f t="shared" si="0"/>
        <v>0</v>
      </c>
      <c r="E27" s="4"/>
      <c r="F27" s="4"/>
      <c r="G27" s="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2"/>
      <c r="C28" s="25"/>
      <c r="D28" s="21">
        <f t="shared" si="0"/>
        <v>0</v>
      </c>
      <c r="E28" s="4"/>
      <c r="F28" s="4"/>
      <c r="G28" s="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2"/>
      <c r="C29" s="25"/>
      <c r="D29" s="21">
        <f t="shared" si="0"/>
        <v>0</v>
      </c>
      <c r="E29" s="4"/>
      <c r="F29" s="4"/>
      <c r="G29" s="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2"/>
      <c r="C30" s="25"/>
      <c r="D30" s="21">
        <f t="shared" si="0"/>
        <v>0</v>
      </c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2"/>
      <c r="C31" s="25"/>
      <c r="D31" s="21">
        <f t="shared" si="0"/>
        <v>0</v>
      </c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2"/>
      <c r="C32" s="25"/>
      <c r="D32" s="21">
        <f t="shared" si="0"/>
        <v>0</v>
      </c>
      <c r="E32" s="4"/>
      <c r="F32" s="4"/>
      <c r="G32" s="4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2"/>
      <c r="C33" s="25"/>
      <c r="D33" s="21">
        <f t="shared" si="0"/>
        <v>0</v>
      </c>
      <c r="E33" s="4"/>
      <c r="F33" s="4"/>
      <c r="G33" s="4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2"/>
      <c r="C34" s="25"/>
      <c r="D34" s="21">
        <f t="shared" si="0"/>
        <v>0</v>
      </c>
      <c r="E34" s="4"/>
      <c r="F34" s="4"/>
      <c r="G34" s="4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2"/>
      <c r="C35" s="25"/>
      <c r="D35" s="21">
        <f t="shared" si="0"/>
        <v>0</v>
      </c>
      <c r="E35" s="4"/>
      <c r="F35" s="4"/>
      <c r="G35" s="4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3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7" t="s">
        <v>50</v>
      </c>
      <c r="B4" s="7">
        <v>716</v>
      </c>
      <c r="C4" s="7">
        <v>744</v>
      </c>
      <c r="D4" s="18">
        <f>C4/B4</f>
        <v>1.0391061452514</v>
      </c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7" t="s">
        <v>51</v>
      </c>
      <c r="B5" s="7">
        <v>708</v>
      </c>
      <c r="C5" s="7">
        <v>743</v>
      </c>
      <c r="D5" s="18">
        <f>C5/B5</f>
        <v>1.04943502824859</v>
      </c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0">
        <f>IFERROR(C6/B6,0)</f>
        <v>0</v>
      </c>
      <c r="E6" s="4"/>
      <c r="F6" s="4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20">
        <f>IFERROR(C7/B7,0)</f>
        <v>0</v>
      </c>
      <c r="E7" s="4"/>
      <c r="F7" s="4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10"/>
      <c r="C8" s="10"/>
      <c r="D8" s="20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0"/>
      <c r="C9" s="10"/>
      <c r="D9" s="20"/>
      <c r="E9" s="4"/>
      <c r="F9" s="4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0">
        <v>716</v>
      </c>
      <c r="C10" s="10">
        <v>744</v>
      </c>
      <c r="D10" s="20">
        <f>C10/B10</f>
        <v>1.0391061452514</v>
      </c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0">
        <v>708</v>
      </c>
      <c r="C11" s="10">
        <v>743</v>
      </c>
      <c r="D11" s="20">
        <f>C11/B11</f>
        <v>1.04943502824859</v>
      </c>
      <c r="E11" s="4"/>
      <c r="F11" s="4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20">
        <f>IFERROR(C12/B12,0)</f>
        <v>0</v>
      </c>
      <c r="E12" s="4"/>
      <c r="F12" s="4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2">
        <f>[1]职工基本医疗收支预算表!$B$22</f>
        <v>0</v>
      </c>
      <c r="C13" s="12">
        <f>[1]预算总表!$F$15</f>
        <v>0</v>
      </c>
      <c r="D13" s="21">
        <f t="shared" ref="D13:D20" si="0">IFERROR(C13/B13,0)</f>
        <v>0</v>
      </c>
      <c r="E13" s="4"/>
      <c r="F13" s="22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2">
        <f>[1]城乡居民基本医疗收支预算表!$E$16</f>
        <v>0</v>
      </c>
      <c r="C14" s="12">
        <f>[1]预算总表!$G$14</f>
        <v>0</v>
      </c>
      <c r="D14" s="21">
        <f t="shared" si="0"/>
        <v>0</v>
      </c>
      <c r="E14" s="4"/>
      <c r="F14" s="22"/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2">
        <f>[1]城乡居民基本医疗收支预算表!$E$5</f>
        <v>0</v>
      </c>
      <c r="C15" s="12">
        <f>[1]预算总表!$G$15</f>
        <v>0</v>
      </c>
      <c r="D15" s="21">
        <f t="shared" si="0"/>
        <v>0</v>
      </c>
      <c r="E15" s="4"/>
      <c r="F15" s="22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2">
        <f>[1]城乡居民基本医疗收支预算表!$E$8</f>
        <v>0</v>
      </c>
      <c r="C16" s="12">
        <f>[1]城乡居民基本医疗收支预算表!$F$8</f>
        <v>0</v>
      </c>
      <c r="D16" s="21">
        <f t="shared" si="0"/>
        <v>0</v>
      </c>
      <c r="E16" s="4"/>
      <c r="F16" s="22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2"/>
      <c r="C17" s="12"/>
      <c r="D17" s="21">
        <f t="shared" si="0"/>
        <v>0</v>
      </c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2"/>
      <c r="C18" s="12"/>
      <c r="D18" s="21">
        <f t="shared" si="0"/>
        <v>0</v>
      </c>
      <c r="E18" s="4"/>
      <c r="F18" s="22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2"/>
      <c r="C19" s="12"/>
      <c r="D19" s="21">
        <f t="shared" si="0"/>
        <v>0</v>
      </c>
      <c r="E19" s="4"/>
      <c r="F19" s="22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2"/>
      <c r="C20" s="12"/>
      <c r="D20" s="21">
        <f t="shared" si="0"/>
        <v>0</v>
      </c>
      <c r="E20" s="4"/>
      <c r="F20" s="22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3"/>
      <c r="C21" s="23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3"/>
      <c r="C22" s="23"/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3"/>
      <c r="C23" s="23"/>
      <c r="D23" s="2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3"/>
      <c r="C24" s="23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3"/>
      <c r="C25" s="23"/>
      <c r="D25" s="2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3"/>
      <c r="C26" s="23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3"/>
      <c r="C27" s="23"/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3"/>
      <c r="C28" s="23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3"/>
      <c r="C29" s="23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3"/>
      <c r="C30" s="23"/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3"/>
      <c r="C31" s="23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3"/>
      <c r="C32" s="23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3"/>
      <c r="C33" s="23"/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0"/>
  <sheetViews>
    <sheetView showGridLines="0" showZeros="0" tabSelected="1" workbookViewId="0">
      <selection activeCell="B15" sqref="B15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v>6622</v>
      </c>
      <c r="C4" s="7">
        <v>7887</v>
      </c>
      <c r="D4" s="8">
        <f>IFERROR(C4/B4,0)</f>
        <v>1.19102990033223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11">
        <f t="shared" ref="D5:D11" si="0"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0"/>
      <c r="C6" s="10">
        <v>0</v>
      </c>
      <c r="D6" s="11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0">
        <v>6622</v>
      </c>
      <c r="C7" s="10">
        <v>7887</v>
      </c>
      <c r="D7" s="11">
        <f t="shared" si="0"/>
        <v>1.19102990033223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0">
        <f>[1]职工基本医疗收支预算表!$B$34</f>
        <v>0</v>
      </c>
      <c r="C8" s="10">
        <f>[1]预算总表!$F$21</f>
        <v>0</v>
      </c>
      <c r="D8" s="11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0">
        <f>[1]城乡居民基本医疗收支预算表!$E$18</f>
        <v>0</v>
      </c>
      <c r="C9" s="10">
        <f>[1]预算总表!$G$21</f>
        <v>0</v>
      </c>
      <c r="D9" s="11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0"/>
      <c r="C10" s="10"/>
      <c r="D10" s="11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表2-2023年收入执行</vt:lpstr>
      <vt:lpstr>表3-2023年支出执行</vt:lpstr>
      <vt:lpstr>表4-2023年结余执行</vt:lpstr>
      <vt:lpstr>表5-2024年收入预算</vt:lpstr>
      <vt:lpstr>表6-2024年支出预算</vt:lpstr>
      <vt:lpstr>表7-2024年结余预算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2024-09-12T11:46:51Z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  <property fmtid="{D5CDD505-2E9C-101B-9397-08002B2CF9AE}" pid="3" name="ICV">
    <vt:lpwstr>E815E1053DBB452CB5A839D886A0C42F</vt:lpwstr>
  </property>
</Properties>
</file>